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192"/>
  </bookViews>
  <sheets>
    <sheet name="Anexa nr.1" sheetId="1" r:id="rId1"/>
    <sheet name="Лист3" sheetId="3" r:id="rId2"/>
  </sheets>
  <calcPr calcId="162913"/>
</workbook>
</file>

<file path=xl/calcChain.xml><?xml version="1.0" encoding="utf-8"?>
<calcChain xmlns="http://schemas.openxmlformats.org/spreadsheetml/2006/main">
  <c r="H68" i="1" l="1"/>
  <c r="I68" i="1"/>
  <c r="G43" i="1"/>
  <c r="I43" i="1" s="1"/>
  <c r="F43" i="1"/>
  <c r="E43" i="1"/>
  <c r="I23" i="1"/>
  <c r="H23" i="1"/>
  <c r="I29" i="1"/>
  <c r="H29" i="1"/>
  <c r="G13" i="1"/>
  <c r="I13" i="1" s="1"/>
  <c r="E13" i="1"/>
  <c r="E7" i="1" s="1"/>
  <c r="F13" i="1"/>
  <c r="D13" i="1"/>
  <c r="D7" i="1" s="1"/>
  <c r="I8" i="1"/>
  <c r="H8" i="1"/>
  <c r="I12" i="1"/>
  <c r="I14" i="1"/>
  <c r="I15" i="1"/>
  <c r="I16" i="1"/>
  <c r="I20" i="1"/>
  <c r="I21" i="1"/>
  <c r="I24" i="1"/>
  <c r="I27" i="1"/>
  <c r="I26" i="1"/>
  <c r="I30" i="1"/>
  <c r="I36" i="1"/>
  <c r="I37" i="1"/>
  <c r="I38" i="1"/>
  <c r="I39" i="1"/>
  <c r="I40" i="1"/>
  <c r="I41" i="1"/>
  <c r="I44" i="1"/>
  <c r="I48" i="1"/>
  <c r="I50" i="1"/>
  <c r="I51" i="1"/>
  <c r="I54" i="1"/>
  <c r="I55" i="1"/>
  <c r="I59" i="1"/>
  <c r="I61" i="1"/>
  <c r="I62" i="1"/>
  <c r="I63" i="1"/>
  <c r="I64" i="1"/>
  <c r="I65" i="1"/>
  <c r="I66" i="1"/>
  <c r="I70" i="1"/>
  <c r="I72" i="1"/>
  <c r="I73" i="1"/>
  <c r="I74" i="1"/>
  <c r="I75" i="1"/>
  <c r="I76" i="1"/>
  <c r="I77" i="1"/>
  <c r="I78" i="1"/>
  <c r="I82" i="1"/>
  <c r="I84" i="1"/>
  <c r="I85" i="1"/>
  <c r="I86" i="1"/>
  <c r="I87" i="1"/>
  <c r="I88" i="1"/>
  <c r="I89" i="1"/>
  <c r="I90" i="1"/>
  <c r="I91" i="1"/>
  <c r="H12" i="1"/>
  <c r="H14" i="1"/>
  <c r="H15" i="1"/>
  <c r="H16" i="1"/>
  <c r="H20" i="1"/>
  <c r="H21" i="1"/>
  <c r="H24" i="1"/>
  <c r="H27" i="1"/>
  <c r="H26" i="1"/>
  <c r="H30" i="1"/>
  <c r="H36" i="1"/>
  <c r="H37" i="1"/>
  <c r="H38" i="1"/>
  <c r="H39" i="1"/>
  <c r="H40" i="1"/>
  <c r="H41" i="1"/>
  <c r="H44" i="1"/>
  <c r="H46" i="1"/>
  <c r="H47" i="1"/>
  <c r="H48" i="1"/>
  <c r="H50" i="1"/>
  <c r="H51" i="1"/>
  <c r="H54" i="1"/>
  <c r="H55" i="1"/>
  <c r="H59" i="1"/>
  <c r="H61" i="1"/>
  <c r="H62" i="1"/>
  <c r="H63" i="1"/>
  <c r="H64" i="1"/>
  <c r="H65" i="1"/>
  <c r="H66" i="1"/>
  <c r="H70" i="1"/>
  <c r="H72" i="1"/>
  <c r="H73" i="1"/>
  <c r="H74" i="1"/>
  <c r="H75" i="1"/>
  <c r="H76" i="1"/>
  <c r="H77" i="1"/>
  <c r="H78" i="1"/>
  <c r="H82" i="1"/>
  <c r="H84" i="1"/>
  <c r="H85" i="1"/>
  <c r="H86" i="1"/>
  <c r="H87" i="1"/>
  <c r="H88" i="1"/>
  <c r="H89" i="1"/>
  <c r="H90" i="1"/>
  <c r="H91" i="1"/>
  <c r="E11" i="1"/>
  <c r="D11" i="1"/>
  <c r="E33" i="1"/>
  <c r="E32" i="1" s="1"/>
  <c r="D33" i="1"/>
  <c r="D32" i="1" s="1"/>
  <c r="E83" i="1"/>
  <c r="H83" i="1" s="1"/>
  <c r="F83" i="1"/>
  <c r="F81" i="1" s="1"/>
  <c r="G83" i="1"/>
  <c r="I83" i="1" s="1"/>
  <c r="D83" i="1"/>
  <c r="D81" i="1" s="1"/>
  <c r="E71" i="1"/>
  <c r="E69" i="1" s="1"/>
  <c r="F71" i="1"/>
  <c r="F69" i="1" s="1"/>
  <c r="G71" i="1"/>
  <c r="I71" i="1" s="1"/>
  <c r="D71" i="1"/>
  <c r="D69" i="1" s="1"/>
  <c r="E60" i="1"/>
  <c r="E58" i="1" s="1"/>
  <c r="E57" i="1" s="1"/>
  <c r="F60" i="1"/>
  <c r="F58" i="1" s="1"/>
  <c r="F57" i="1" s="1"/>
  <c r="G60" i="1"/>
  <c r="H60" i="1" s="1"/>
  <c r="D60" i="1"/>
  <c r="D58" i="1" s="1"/>
  <c r="D57" i="1" s="1"/>
  <c r="E53" i="1"/>
  <c r="F53" i="1"/>
  <c r="G53" i="1"/>
  <c r="H53" i="1" s="1"/>
  <c r="D53" i="1"/>
  <c r="F46" i="1"/>
  <c r="G46" i="1"/>
  <c r="I46" i="1" s="1"/>
  <c r="E46" i="1"/>
  <c r="E35" i="1"/>
  <c r="H35" i="1" s="1"/>
  <c r="F35" i="1"/>
  <c r="F33" i="1" s="1"/>
  <c r="F32" i="1" s="1"/>
  <c r="G35" i="1"/>
  <c r="I35" i="1" s="1"/>
  <c r="D35" i="1"/>
  <c r="E10" i="1"/>
  <c r="H10" i="1" s="1"/>
  <c r="F10" i="1"/>
  <c r="F11" i="1" s="1"/>
  <c r="G10" i="1"/>
  <c r="G11" i="1" s="1"/>
  <c r="D10" i="1"/>
  <c r="I11" i="1" l="1"/>
  <c r="H11" i="1"/>
  <c r="E81" i="1"/>
  <c r="G33" i="1"/>
  <c r="G58" i="1"/>
  <c r="G69" i="1"/>
  <c r="G81" i="1"/>
  <c r="H43" i="1"/>
  <c r="I10" i="1"/>
  <c r="F7" i="1"/>
  <c r="H71" i="1"/>
  <c r="I60" i="1"/>
  <c r="I53" i="1"/>
  <c r="H13" i="1"/>
  <c r="G7" i="1"/>
  <c r="H58" i="1"/>
  <c r="I7" i="1" l="1"/>
  <c r="H7" i="1"/>
  <c r="I81" i="1"/>
  <c r="H81" i="1"/>
  <c r="I69" i="1"/>
  <c r="H69" i="1"/>
  <c r="G32" i="1"/>
  <c r="I33" i="1"/>
  <c r="H33" i="1"/>
  <c r="I58" i="1"/>
  <c r="G57" i="1"/>
  <c r="I32" i="1" l="1"/>
  <c r="H32" i="1"/>
  <c r="H57" i="1"/>
  <c r="I57" i="1"/>
</calcChain>
</file>

<file path=xl/sharedStrings.xml><?xml version="1.0" encoding="utf-8"?>
<sst xmlns="http://schemas.openxmlformats.org/spreadsheetml/2006/main" count="181" uniqueCount="145">
  <si>
    <t>Denumirea</t>
  </si>
  <si>
    <t>Anexa nr.3</t>
  </si>
  <si>
    <t>I.Cheltuieli recurente, total</t>
  </si>
  <si>
    <t xml:space="preserve"> Resurse, total</t>
  </si>
  <si>
    <t>Cheltuieli , total</t>
  </si>
  <si>
    <t xml:space="preserve">  inclusiv: cheltuieli de personal, în total</t>
  </si>
  <si>
    <t>Servicii de stat cu destinaţie generală</t>
  </si>
  <si>
    <t>01</t>
  </si>
  <si>
    <t xml:space="preserve">        Resurse generale (S3)</t>
  </si>
  <si>
    <t xml:space="preserve">        Resurse colectate de autorităţi/instituţii bugetare (S3)</t>
  </si>
  <si>
    <t>Exercitarea guvernării (P2)</t>
  </si>
  <si>
    <t>0301</t>
  </si>
  <si>
    <t>0302</t>
  </si>
  <si>
    <t>0501</t>
  </si>
  <si>
    <t>Servicii de suport pentru exercitarea guvernării (P2)</t>
  </si>
  <si>
    <t>Politici şi management în domeniul bugetar - fiscal (P2)</t>
  </si>
  <si>
    <t>0802</t>
  </si>
  <si>
    <t>Gestionarea fondurilor de rezervă şi de intervenţie (P2)</t>
  </si>
  <si>
    <t>02</t>
  </si>
  <si>
    <t>Servicii de suport în domeniul apărării naţionale (P2)</t>
  </si>
  <si>
    <t>3104</t>
  </si>
  <si>
    <t>03</t>
  </si>
  <si>
    <t>Ordine publică şi securitatea naţională</t>
  </si>
  <si>
    <t>3702</t>
  </si>
  <si>
    <t>Protecţia civilă şi apărarea împotriva incendiilor (P2)</t>
  </si>
  <si>
    <t>04</t>
  </si>
  <si>
    <t>Servicii în domeniul economiei</t>
  </si>
  <si>
    <t>5001</t>
  </si>
  <si>
    <t>5101</t>
  </si>
  <si>
    <t>6101</t>
  </si>
  <si>
    <t>6402</t>
  </si>
  <si>
    <t>6901</t>
  </si>
  <si>
    <t>07</t>
  </si>
  <si>
    <t>Ocrotirea sănătăţii</t>
  </si>
  <si>
    <t>8018</t>
  </si>
  <si>
    <t>Programe naţionale şi speciale în domeniul ocrotirii sănătăţii (P2)</t>
  </si>
  <si>
    <t>Politici şi management în domeniul agriculturii (P2)</t>
  </si>
  <si>
    <t>Politici şi management în domeniul dezvoltării regionale şi construcţiilor (P2)</t>
  </si>
  <si>
    <t>Dezvoltarea drumurilor (P2)</t>
  </si>
  <si>
    <t>Politici şi management în domeniul geodeziei, cartografiei şi cadastrului (P2)</t>
  </si>
  <si>
    <t>08</t>
  </si>
  <si>
    <t>Cultură, sport, tineret, culte şi odihnă</t>
  </si>
  <si>
    <t>8501</t>
  </si>
  <si>
    <t>Politici şi management în domeniul culturii (P2)</t>
  </si>
  <si>
    <t>8502</t>
  </si>
  <si>
    <t>8503</t>
  </si>
  <si>
    <t>8504</t>
  </si>
  <si>
    <t>8602</t>
  </si>
  <si>
    <t>8603</t>
  </si>
  <si>
    <t>Dezvoltarea culturii (P2)</t>
  </si>
  <si>
    <t>Protejarea şi punerea în valoare a patrimoniului cultural naţional (P2)</t>
  </si>
  <si>
    <t>Susţinerea culturii scrise (P2)</t>
  </si>
  <si>
    <t>Sport (P2)</t>
  </si>
  <si>
    <t>Tineret (P2)</t>
  </si>
  <si>
    <t>09</t>
  </si>
  <si>
    <t>8801</t>
  </si>
  <si>
    <t>8803</t>
  </si>
  <si>
    <t>8804</t>
  </si>
  <si>
    <t>8806</t>
  </si>
  <si>
    <t>8813</t>
  </si>
  <si>
    <t>8814</t>
  </si>
  <si>
    <t>8815</t>
  </si>
  <si>
    <t>Politici şi management în domeniul educaţiei (P2)</t>
  </si>
  <si>
    <t>Învăţămînt primar (P2)</t>
  </si>
  <si>
    <t>Învăţămînd gimnazial (P2)</t>
  </si>
  <si>
    <t>Învăţămînt liceal (P2)</t>
  </si>
  <si>
    <t>Servicii generale în educaţie (P2)</t>
  </si>
  <si>
    <t>Educaţia extraşcolară şi susţinerea elevilor dotaţi (P2)</t>
  </si>
  <si>
    <t>10</t>
  </si>
  <si>
    <t>Învăţămînt</t>
  </si>
  <si>
    <t>Protecţie socială</t>
  </si>
  <si>
    <t>9001</t>
  </si>
  <si>
    <t>Protecţie a persoanelor în etate (P2)</t>
  </si>
  <si>
    <t>Protecţie a familiei şi copilului (P2)</t>
  </si>
  <si>
    <t>Asistenţă socială a persoanelor cu necesităţi speciale (P2)</t>
  </si>
  <si>
    <t>Protecţie socială în cazuri excepţionale (P2)</t>
  </si>
  <si>
    <t>Protecţia socială a unor categorii de cetăţeni</t>
  </si>
  <si>
    <t>Asigurarea egalităţii de şanse între femei şi bărbaţi (P2)</t>
  </si>
  <si>
    <t xml:space="preserve">                      Secretar al </t>
  </si>
  <si>
    <t>Curriculum (P2)</t>
  </si>
  <si>
    <t>8019</t>
  </si>
  <si>
    <t>Dezvoltarea şi modernizarea instituţiilor în domeniul ocrotirii sănătăţii  (P2)</t>
  </si>
  <si>
    <t>Planul</t>
  </si>
  <si>
    <t>Executat</t>
  </si>
  <si>
    <t>Devieri%</t>
  </si>
  <si>
    <t>faţă de precizat</t>
  </si>
  <si>
    <t>F1-F3</t>
  </si>
  <si>
    <t>P1-P2</t>
  </si>
  <si>
    <t>0111</t>
  </si>
  <si>
    <t>0133</t>
  </si>
  <si>
    <t>0112</t>
  </si>
  <si>
    <t>0169</t>
  </si>
  <si>
    <t>0259</t>
  </si>
  <si>
    <t>0321</t>
  </si>
  <si>
    <t>0419</t>
  </si>
  <si>
    <t>0429</t>
  </si>
  <si>
    <t>0443</t>
  </si>
  <si>
    <t>0451</t>
  </si>
  <si>
    <t>0740</t>
  </si>
  <si>
    <t>0769</t>
  </si>
  <si>
    <t>0861</t>
  </si>
  <si>
    <t>0812</t>
  </si>
  <si>
    <t>0820</t>
  </si>
  <si>
    <t>0813</t>
  </si>
  <si>
    <t>0832</t>
  </si>
  <si>
    <t>0989</t>
  </si>
  <si>
    <t>0912</t>
  </si>
  <si>
    <t>0921</t>
  </si>
  <si>
    <t>0922</t>
  </si>
  <si>
    <t>0960</t>
  </si>
  <si>
    <t>0950</t>
  </si>
  <si>
    <t>1012</t>
  </si>
  <si>
    <t>1020</t>
  </si>
  <si>
    <t>1040</t>
  </si>
  <si>
    <t>1070</t>
  </si>
  <si>
    <t>Politici şi management în domeniul macroeconomic şi de dezvoltare a economiei (P2)</t>
  </si>
  <si>
    <t>(mii lei)</t>
  </si>
  <si>
    <r>
      <t xml:space="preserve">                Consiliului raional                                                    Rodica Postolachi  </t>
    </r>
    <r>
      <rPr>
        <b/>
        <i/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 xml:space="preserve">                                                   </t>
    </r>
  </si>
  <si>
    <t>1099</t>
  </si>
  <si>
    <t>0181</t>
  </si>
  <si>
    <t>0474</t>
  </si>
  <si>
    <t>1101</t>
  </si>
  <si>
    <t>6105</t>
  </si>
  <si>
    <t>Transferuri generale între APL de nivel central și local</t>
  </si>
  <si>
    <t xml:space="preserve"> Piața regională en-gros     </t>
  </si>
  <si>
    <t>Politici și management în domeniul protecției sociale (P2)</t>
  </si>
  <si>
    <t xml:space="preserve">  </t>
  </si>
  <si>
    <t>06</t>
  </si>
  <si>
    <t>Gospodărie de locuințe și gospodăria servic. comunale</t>
  </si>
  <si>
    <t>Iluminarea străzilor</t>
  </si>
  <si>
    <t>1</t>
  </si>
  <si>
    <t>0640</t>
  </si>
  <si>
    <t>7505</t>
  </si>
  <si>
    <t>1060</t>
  </si>
  <si>
    <t>Proteție în domeniul asigurării cu locațiune</t>
  </si>
  <si>
    <t>la decizia Consiliului raional
nr 04/0 din               .2019</t>
  </si>
  <si>
    <t>Resursele şi cheltuielile bugetului raional pentru semestrul I ale anului 2019</t>
  </si>
  <si>
    <t>Aprobat 2019</t>
  </si>
  <si>
    <t>Precizat 2019</t>
  </si>
  <si>
    <t>Faţă de 2018</t>
  </si>
  <si>
    <t>Aprovizionare cu ap[</t>
  </si>
  <si>
    <t>0630</t>
  </si>
  <si>
    <t>7503</t>
  </si>
  <si>
    <t>987,1</t>
  </si>
  <si>
    <t>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</si>
</sst>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&quot;р.&quot;_-;\-* #,##0.00&quot;р.&quot;_-;_-* &quot;-&quot;??&quot;р.&quot;_-;_-@_-"/>
    <numFmt numFmtId="165" formatCode="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8" fillId="0" borderId="0" applyFont="0" applyFill="0" applyBorder="0" applyAlignment="0" applyProtection="0"/>
  </cellStyleXfs>
  <cellXfs count="57">
    <xf numFmtId="0" fontId="0" fillId="0" borderId="0" xfId="0"/>
    <xf numFmtId="0" fontId="1" fillId="0" borderId="0" xfId="0" applyFont="1"/>
    <xf numFmtId="0" fontId="0" fillId="0" borderId="0" xfId="0" applyAlignme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indent="1"/>
    </xf>
    <xf numFmtId="0" fontId="3" fillId="0" borderId="0" xfId="0" applyFont="1" applyAlignment="1">
      <alignment vertical="center"/>
    </xf>
    <xf numFmtId="0" fontId="5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right"/>
    </xf>
    <xf numFmtId="165" fontId="1" fillId="0" borderId="1" xfId="0" applyNumberFormat="1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2" fillId="0" borderId="1" xfId="0" applyFont="1" applyBorder="1"/>
    <xf numFmtId="0" fontId="6" fillId="0" borderId="0" xfId="0" applyFont="1"/>
    <xf numFmtId="0" fontId="0" fillId="0" borderId="0" xfId="0" applyBorder="1"/>
    <xf numFmtId="165" fontId="0" fillId="0" borderId="0" xfId="0" applyNumberFormat="1" applyBorder="1"/>
    <xf numFmtId="0" fontId="3" fillId="0" borderId="0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65" fontId="1" fillId="0" borderId="2" xfId="0" applyNumberFormat="1" applyFont="1" applyFill="1" applyBorder="1" applyAlignment="1">
      <alignment horizontal="center" vertical="center"/>
    </xf>
    <xf numFmtId="0" fontId="1" fillId="0" borderId="0" xfId="0" applyFont="1" applyBorder="1"/>
    <xf numFmtId="49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165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65" fontId="2" fillId="0" borderId="0" xfId="0" applyNumberFormat="1" applyFont="1" applyBorder="1" applyAlignment="1">
      <alignment horizontal="center" vertical="center"/>
    </xf>
    <xf numFmtId="0" fontId="0" fillId="0" borderId="1" xfId="0" applyBorder="1"/>
    <xf numFmtId="165" fontId="1" fillId="0" borderId="1" xfId="1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/>
    </xf>
    <xf numFmtId="0" fontId="1" fillId="0" borderId="6" xfId="0" applyFont="1" applyBorder="1" applyAlignment="1">
      <alignment wrapText="1"/>
    </xf>
    <xf numFmtId="49" fontId="1" fillId="0" borderId="6" xfId="0" applyNumberFormat="1" applyFont="1" applyBorder="1" applyAlignment="1">
      <alignment horizontal="center"/>
    </xf>
    <xf numFmtId="49" fontId="1" fillId="0" borderId="6" xfId="0" applyNumberFormat="1" applyFont="1" applyBorder="1" applyAlignment="1">
      <alignment horizontal="center" wrapText="1"/>
    </xf>
    <xf numFmtId="0" fontId="1" fillId="0" borderId="6" xfId="0" applyFont="1" applyBorder="1" applyAlignment="1">
      <alignment horizontal="center" vertical="center"/>
    </xf>
    <xf numFmtId="165" fontId="1" fillId="0" borderId="6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/>
    </xf>
    <xf numFmtId="165" fontId="5" fillId="0" borderId="0" xfId="0" applyNumberFormat="1" applyFont="1" applyBorder="1" applyAlignment="1">
      <alignment horizontal="center" vertical="center"/>
    </xf>
    <xf numFmtId="165" fontId="9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</cellXfs>
  <cellStyles count="2">
    <cellStyle name="Денежный" xfId="1" builtinId="4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7"/>
  <sheetViews>
    <sheetView tabSelected="1" topLeftCell="A37" workbookViewId="0">
      <selection activeCell="F51" sqref="F51"/>
    </sheetView>
  </sheetViews>
  <sheetFormatPr defaultRowHeight="14.4" x14ac:dyDescent="0.3"/>
  <cols>
    <col min="1" max="1" width="49.88671875" customWidth="1"/>
    <col min="2" max="2" width="6" customWidth="1"/>
    <col min="3" max="3" width="9.109375" customWidth="1"/>
    <col min="4" max="4" width="10.5546875" customWidth="1"/>
    <col min="5" max="6" width="9.88671875" customWidth="1"/>
    <col min="7" max="7" width="11" customWidth="1"/>
    <col min="8" max="8" width="9.88671875" customWidth="1"/>
  </cols>
  <sheetData>
    <row r="1" spans="1:10" x14ac:dyDescent="0.3">
      <c r="A1" s="1"/>
      <c r="B1" s="1"/>
      <c r="E1" s="1"/>
      <c r="H1" s="1"/>
      <c r="I1" s="10" t="s">
        <v>1</v>
      </c>
      <c r="J1" s="2"/>
    </row>
    <row r="2" spans="1:10" ht="28.5" customHeight="1" x14ac:dyDescent="0.3">
      <c r="A2" s="1"/>
      <c r="B2" s="1"/>
      <c r="E2" s="1"/>
      <c r="F2" s="49" t="s">
        <v>135</v>
      </c>
      <c r="G2" s="49"/>
      <c r="H2" s="49"/>
      <c r="I2" s="49"/>
    </row>
    <row r="3" spans="1:10" ht="51.75" customHeight="1" x14ac:dyDescent="0.3">
      <c r="A3" s="50" t="s">
        <v>136</v>
      </c>
      <c r="B3" s="50"/>
      <c r="C3" s="50"/>
      <c r="D3" s="50"/>
      <c r="E3" s="50"/>
      <c r="F3" s="50"/>
      <c r="G3" s="50"/>
      <c r="H3" s="50"/>
      <c r="I3" s="50"/>
      <c r="J3" s="2"/>
    </row>
    <row r="4" spans="1:10" ht="13.5" customHeight="1" x14ac:dyDescent="0.3">
      <c r="A4" s="28"/>
      <c r="B4" s="28"/>
      <c r="C4" s="28"/>
      <c r="D4" s="28"/>
      <c r="E4" s="28"/>
      <c r="F4" s="28"/>
      <c r="G4" s="28"/>
      <c r="H4" s="56" t="s">
        <v>116</v>
      </c>
      <c r="I4" s="56"/>
      <c r="J4" s="2"/>
    </row>
    <row r="5" spans="1:10" x14ac:dyDescent="0.3">
      <c r="A5" s="55" t="s">
        <v>0</v>
      </c>
      <c r="B5" s="55" t="s">
        <v>86</v>
      </c>
      <c r="C5" s="51" t="s">
        <v>87</v>
      </c>
      <c r="D5" s="53" t="s">
        <v>82</v>
      </c>
      <c r="E5" s="54"/>
      <c r="F5" s="53" t="s">
        <v>83</v>
      </c>
      <c r="G5" s="54"/>
      <c r="H5" s="51" t="s">
        <v>84</v>
      </c>
      <c r="I5" s="51"/>
    </row>
    <row r="6" spans="1:10" ht="27.6" x14ac:dyDescent="0.3">
      <c r="A6" s="55"/>
      <c r="B6" s="55"/>
      <c r="C6" s="51"/>
      <c r="D6" s="45" t="s">
        <v>137</v>
      </c>
      <c r="E6" s="45" t="s">
        <v>138</v>
      </c>
      <c r="F6" s="21">
        <v>2018</v>
      </c>
      <c r="G6" s="21">
        <v>2019</v>
      </c>
      <c r="H6" s="21" t="s">
        <v>85</v>
      </c>
      <c r="I6" s="45" t="s">
        <v>139</v>
      </c>
    </row>
    <row r="7" spans="1:10" s="17" customFormat="1" x14ac:dyDescent="0.3">
      <c r="A7" s="16" t="s">
        <v>2</v>
      </c>
      <c r="B7" s="22"/>
      <c r="C7" s="5"/>
      <c r="D7" s="12">
        <f>D13+D23+D29+D35+D46+D53+D60+D71+D83</f>
        <v>164091.79999999999</v>
      </c>
      <c r="E7" s="12">
        <f t="shared" ref="E7:G7" si="0">E13+E23+E29+E35+E46+E53+E60+E71+E83</f>
        <v>175532.79999999999</v>
      </c>
      <c r="F7" s="12">
        <f t="shared" si="0"/>
        <v>67927.400000000009</v>
      </c>
      <c r="G7" s="12">
        <f t="shared" si="0"/>
        <v>88494.3</v>
      </c>
      <c r="H7" s="12">
        <f>G7/E7*100</f>
        <v>50.414680333248263</v>
      </c>
      <c r="I7" s="12">
        <f>G7/F7*100</f>
        <v>130.27776714551123</v>
      </c>
    </row>
    <row r="8" spans="1:10" x14ac:dyDescent="0.3">
      <c r="A8" s="4" t="s">
        <v>5</v>
      </c>
      <c r="B8" s="14"/>
      <c r="C8" s="3">
        <v>21</v>
      </c>
      <c r="D8" s="11">
        <v>100565.6</v>
      </c>
      <c r="E8" s="3">
        <v>106110</v>
      </c>
      <c r="F8" s="3">
        <v>51780.1</v>
      </c>
      <c r="G8" s="3">
        <v>68199.899999999994</v>
      </c>
      <c r="H8" s="12">
        <f>G8/E8*100</f>
        <v>64.272830081990378</v>
      </c>
      <c r="I8" s="12">
        <f>G8/F8*100</f>
        <v>131.71063787053328</v>
      </c>
    </row>
    <row r="9" spans="1:10" x14ac:dyDescent="0.3">
      <c r="A9" s="8" t="s">
        <v>6</v>
      </c>
      <c r="B9" s="23"/>
      <c r="C9" s="46" t="s">
        <v>7</v>
      </c>
      <c r="D9" s="47"/>
      <c r="E9" s="18"/>
      <c r="F9" s="18"/>
      <c r="G9" s="18"/>
      <c r="H9" s="12"/>
      <c r="I9" s="12"/>
    </row>
    <row r="10" spans="1:10" x14ac:dyDescent="0.3">
      <c r="A10" s="4" t="s">
        <v>3</v>
      </c>
      <c r="B10" s="14"/>
      <c r="C10" s="3"/>
      <c r="D10" s="12">
        <f>D14+D15+D16+D17+D18</f>
        <v>13326.4</v>
      </c>
      <c r="E10" s="12">
        <f>E14+E15+E16+E17+E18</f>
        <v>13179.6</v>
      </c>
      <c r="F10" s="12">
        <f>F14+F15+F16+F17+F18</f>
        <v>3485.5</v>
      </c>
      <c r="G10" s="12">
        <f>G14+G15+G16+G17+G18</f>
        <v>3031.3999999999996</v>
      </c>
      <c r="H10" s="12">
        <f>G10/E10*100</f>
        <v>23.000698048499192</v>
      </c>
      <c r="I10" s="12">
        <f>3031.4/F10*100</f>
        <v>86.971740065987674</v>
      </c>
    </row>
    <row r="11" spans="1:10" x14ac:dyDescent="0.3">
      <c r="A11" s="4" t="s">
        <v>8</v>
      </c>
      <c r="B11" s="14"/>
      <c r="C11" s="9">
        <v>1</v>
      </c>
      <c r="D11" s="11">
        <f>D10-D12</f>
        <v>12584.3</v>
      </c>
      <c r="E11" s="11">
        <f>E10-E12</f>
        <v>12437.5</v>
      </c>
      <c r="F11" s="11">
        <f>F10-F12</f>
        <v>2981.2</v>
      </c>
      <c r="G11" s="11">
        <f>G10-G12</f>
        <v>2707.5999999999995</v>
      </c>
      <c r="H11" s="12">
        <f t="shared" ref="H11:H71" si="1">G11/E11*100</f>
        <v>21.769648241206028</v>
      </c>
      <c r="I11" s="12">
        <f t="shared" ref="I11:I71" si="2">G11/F11*100</f>
        <v>90.822487588890368</v>
      </c>
    </row>
    <row r="12" spans="1:10" x14ac:dyDescent="0.3">
      <c r="A12" s="4" t="s">
        <v>9</v>
      </c>
      <c r="B12" s="14"/>
      <c r="C12" s="9">
        <v>2</v>
      </c>
      <c r="D12" s="11">
        <v>742.1</v>
      </c>
      <c r="E12" s="3">
        <v>742.1</v>
      </c>
      <c r="F12" s="11">
        <v>504.3</v>
      </c>
      <c r="G12" s="11">
        <v>323.8</v>
      </c>
      <c r="H12" s="12">
        <f t="shared" si="1"/>
        <v>43.632933566904732</v>
      </c>
      <c r="I12" s="12">
        <f t="shared" si="2"/>
        <v>64.207812809835417</v>
      </c>
    </row>
    <row r="13" spans="1:10" x14ac:dyDescent="0.3">
      <c r="A13" s="4" t="s">
        <v>4</v>
      </c>
      <c r="B13" s="14"/>
      <c r="C13" s="9"/>
      <c r="D13" s="48">
        <f>D14+D15+D16+D17+D18</f>
        <v>13326.4</v>
      </c>
      <c r="E13" s="48">
        <f t="shared" ref="E13:G13" si="3">E14+E15+E16+E17+E18</f>
        <v>13179.6</v>
      </c>
      <c r="F13" s="48">
        <f t="shared" si="3"/>
        <v>3485.5</v>
      </c>
      <c r="G13" s="48">
        <f t="shared" si="3"/>
        <v>3031.3999999999996</v>
      </c>
      <c r="H13" s="12">
        <f t="shared" si="1"/>
        <v>23.000698048499192</v>
      </c>
      <c r="I13" s="12">
        <f t="shared" si="2"/>
        <v>86.97174006598766</v>
      </c>
    </row>
    <row r="14" spans="1:10" x14ac:dyDescent="0.3">
      <c r="A14" s="4" t="s">
        <v>10</v>
      </c>
      <c r="B14" s="14" t="s">
        <v>88</v>
      </c>
      <c r="C14" s="14" t="s">
        <v>11</v>
      </c>
      <c r="D14" s="11">
        <v>6657.2</v>
      </c>
      <c r="E14" s="3">
        <v>6912.6</v>
      </c>
      <c r="F14" s="11">
        <v>2065.9</v>
      </c>
      <c r="G14" s="11">
        <v>1792.6</v>
      </c>
      <c r="H14" s="12">
        <f t="shared" si="1"/>
        <v>25.932355408963343</v>
      </c>
      <c r="I14" s="12">
        <f t="shared" si="2"/>
        <v>86.770898881843266</v>
      </c>
    </row>
    <row r="15" spans="1:10" x14ac:dyDescent="0.3">
      <c r="A15" s="4" t="s">
        <v>15</v>
      </c>
      <c r="B15" s="14" t="s">
        <v>90</v>
      </c>
      <c r="C15" s="14" t="s">
        <v>13</v>
      </c>
      <c r="D15" s="11">
        <v>4425.3</v>
      </c>
      <c r="E15" s="3">
        <v>4425.3</v>
      </c>
      <c r="F15" s="11">
        <v>998.6</v>
      </c>
      <c r="G15" s="11">
        <v>833.8</v>
      </c>
      <c r="H15" s="12">
        <f t="shared" si="1"/>
        <v>18.841660452398706</v>
      </c>
      <c r="I15" s="12">
        <f t="shared" si="2"/>
        <v>83.496895653915473</v>
      </c>
    </row>
    <row r="16" spans="1:10" x14ac:dyDescent="0.3">
      <c r="A16" s="4" t="s">
        <v>14</v>
      </c>
      <c r="B16" s="14" t="s">
        <v>89</v>
      </c>
      <c r="C16" s="14" t="s">
        <v>12</v>
      </c>
      <c r="D16" s="11">
        <v>743.9</v>
      </c>
      <c r="E16" s="11">
        <v>743.9</v>
      </c>
      <c r="F16" s="11">
        <v>300.60000000000002</v>
      </c>
      <c r="G16" s="11">
        <v>405</v>
      </c>
      <c r="H16" s="12">
        <f t="shared" si="1"/>
        <v>54.442801451808045</v>
      </c>
      <c r="I16" s="12">
        <f t="shared" si="2"/>
        <v>134.73053892215569</v>
      </c>
    </row>
    <row r="17" spans="1:9" x14ac:dyDescent="0.3">
      <c r="A17" s="4" t="s">
        <v>17</v>
      </c>
      <c r="B17" s="14" t="s">
        <v>91</v>
      </c>
      <c r="C17" s="14" t="s">
        <v>16</v>
      </c>
      <c r="D17" s="11">
        <v>1500</v>
      </c>
      <c r="E17" s="11">
        <v>1097.8</v>
      </c>
      <c r="F17" s="36"/>
      <c r="G17" s="36"/>
      <c r="H17" s="12"/>
      <c r="I17" s="12"/>
    </row>
    <row r="18" spans="1:9" x14ac:dyDescent="0.3">
      <c r="A18" s="4" t="s">
        <v>123</v>
      </c>
      <c r="B18" s="14" t="s">
        <v>119</v>
      </c>
      <c r="C18" s="14" t="s">
        <v>121</v>
      </c>
      <c r="D18" s="11"/>
      <c r="E18" s="11"/>
      <c r="F18" s="38">
        <v>120.4</v>
      </c>
      <c r="G18" s="38"/>
      <c r="H18" s="12"/>
      <c r="I18" s="12"/>
    </row>
    <row r="19" spans="1:9" x14ac:dyDescent="0.3">
      <c r="A19" s="8" t="s">
        <v>126</v>
      </c>
      <c r="B19" s="23"/>
      <c r="C19" s="46" t="s">
        <v>18</v>
      </c>
      <c r="D19" s="18"/>
      <c r="E19" s="18"/>
      <c r="F19" s="18"/>
      <c r="G19" s="18"/>
      <c r="H19" s="12"/>
      <c r="I19" s="12"/>
    </row>
    <row r="20" spans="1:9" x14ac:dyDescent="0.3">
      <c r="A20" s="4" t="s">
        <v>3</v>
      </c>
      <c r="B20" s="14"/>
      <c r="C20" s="3"/>
      <c r="D20" s="12">
        <v>165.9</v>
      </c>
      <c r="E20" s="12">
        <v>165.9</v>
      </c>
      <c r="F20" s="12">
        <v>22.5</v>
      </c>
      <c r="G20" s="12">
        <v>28.6</v>
      </c>
      <c r="H20" s="12">
        <f t="shared" si="1"/>
        <v>17.23930078360458</v>
      </c>
      <c r="I20" s="12">
        <f t="shared" si="2"/>
        <v>127.11111111111111</v>
      </c>
    </row>
    <row r="21" spans="1:9" x14ac:dyDescent="0.3">
      <c r="A21" s="4" t="s">
        <v>8</v>
      </c>
      <c r="B21" s="14"/>
      <c r="C21" s="9">
        <v>1</v>
      </c>
      <c r="D21" s="11">
        <v>165.9</v>
      </c>
      <c r="E21" s="11">
        <v>165.9</v>
      </c>
      <c r="F21" s="11">
        <v>22.5</v>
      </c>
      <c r="G21" s="11">
        <v>28.6</v>
      </c>
      <c r="H21" s="12">
        <f t="shared" si="1"/>
        <v>17.23930078360458</v>
      </c>
      <c r="I21" s="12">
        <f t="shared" si="2"/>
        <v>127.11111111111111</v>
      </c>
    </row>
    <row r="22" spans="1:9" x14ac:dyDescent="0.3">
      <c r="A22" s="4" t="s">
        <v>9</v>
      </c>
      <c r="B22" s="14"/>
      <c r="C22" s="9">
        <v>2</v>
      </c>
      <c r="D22" s="11"/>
      <c r="E22" s="3"/>
      <c r="F22" s="11"/>
      <c r="G22" s="11"/>
      <c r="H22" s="12"/>
      <c r="I22" s="12"/>
    </row>
    <row r="23" spans="1:9" x14ac:dyDescent="0.3">
      <c r="A23" s="4" t="s">
        <v>4</v>
      </c>
      <c r="B23" s="14"/>
      <c r="C23" s="9"/>
      <c r="D23" s="12">
        <v>165.9</v>
      </c>
      <c r="E23" s="12">
        <v>165.9</v>
      </c>
      <c r="F23" s="12">
        <v>22.5</v>
      </c>
      <c r="G23" s="12">
        <v>28.6</v>
      </c>
      <c r="H23" s="12">
        <f t="shared" ref="H23" si="4">G23/E23*100</f>
        <v>17.23930078360458</v>
      </c>
      <c r="I23" s="12">
        <f t="shared" ref="I23" si="5">G23/F23*100</f>
        <v>127.11111111111111</v>
      </c>
    </row>
    <row r="24" spans="1:9" x14ac:dyDescent="0.3">
      <c r="A24" s="4" t="s">
        <v>19</v>
      </c>
      <c r="B24" s="14" t="s">
        <v>92</v>
      </c>
      <c r="C24" s="14" t="s">
        <v>20</v>
      </c>
      <c r="D24" s="11">
        <v>165.9</v>
      </c>
      <c r="E24" s="11">
        <v>165.9</v>
      </c>
      <c r="F24" s="11">
        <v>22.5</v>
      </c>
      <c r="G24" s="11">
        <v>28.6</v>
      </c>
      <c r="H24" s="12">
        <f t="shared" si="1"/>
        <v>17.23930078360458</v>
      </c>
      <c r="I24" s="12">
        <f t="shared" si="2"/>
        <v>127.11111111111111</v>
      </c>
    </row>
    <row r="25" spans="1:9" x14ac:dyDescent="0.3">
      <c r="A25" s="8" t="s">
        <v>22</v>
      </c>
      <c r="B25" s="23"/>
      <c r="C25" s="13" t="s">
        <v>21</v>
      </c>
      <c r="H25" s="12"/>
      <c r="I25" s="12"/>
    </row>
    <row r="26" spans="1:9" x14ac:dyDescent="0.3">
      <c r="A26" s="4" t="s">
        <v>3</v>
      </c>
      <c r="B26" s="14"/>
      <c r="C26" s="3"/>
      <c r="D26" s="12">
        <v>47.8</v>
      </c>
      <c r="E26" s="26">
        <v>47.8</v>
      </c>
      <c r="F26" s="12">
        <v>3.9</v>
      </c>
      <c r="G26" s="12">
        <v>7.1</v>
      </c>
      <c r="H26" s="12">
        <f>G26/E26*100</f>
        <v>14.853556485355648</v>
      </c>
      <c r="I26" s="12">
        <f>G26/F26*100</f>
        <v>182.05128205128204</v>
      </c>
    </row>
    <row r="27" spans="1:9" x14ac:dyDescent="0.3">
      <c r="A27" s="4" t="s">
        <v>8</v>
      </c>
      <c r="B27" s="14"/>
      <c r="C27" s="9">
        <v>1</v>
      </c>
      <c r="D27" s="11">
        <v>47.8</v>
      </c>
      <c r="E27" s="3">
        <v>47.8</v>
      </c>
      <c r="F27" s="11">
        <v>3.9</v>
      </c>
      <c r="G27" s="11">
        <v>7.1</v>
      </c>
      <c r="H27" s="12">
        <f t="shared" si="1"/>
        <v>14.853556485355648</v>
      </c>
      <c r="I27" s="12">
        <f t="shared" si="2"/>
        <v>182.05128205128204</v>
      </c>
    </row>
    <row r="28" spans="1:9" x14ac:dyDescent="0.3">
      <c r="A28" s="4" t="s">
        <v>9</v>
      </c>
      <c r="B28" s="14"/>
      <c r="C28" s="9">
        <v>2</v>
      </c>
      <c r="D28" s="11"/>
      <c r="E28" s="3"/>
      <c r="F28" s="11"/>
      <c r="G28" s="11"/>
      <c r="H28" s="12"/>
      <c r="I28" s="12"/>
    </row>
    <row r="29" spans="1:9" x14ac:dyDescent="0.3">
      <c r="A29" s="4" t="s">
        <v>4</v>
      </c>
      <c r="B29" s="14"/>
      <c r="C29" s="9"/>
      <c r="D29" s="12">
        <v>47.8</v>
      </c>
      <c r="E29" s="26">
        <v>47.8</v>
      </c>
      <c r="F29" s="12">
        <v>3.9</v>
      </c>
      <c r="G29" s="12">
        <v>7.1</v>
      </c>
      <c r="H29" s="12">
        <f t="shared" ref="H29" si="6">G29/E29*100</f>
        <v>14.853556485355648</v>
      </c>
      <c r="I29" s="12">
        <f t="shared" ref="I29" si="7">G29/F29*100</f>
        <v>182.05128205128204</v>
      </c>
    </row>
    <row r="30" spans="1:9" x14ac:dyDescent="0.3">
      <c r="A30" s="4" t="s">
        <v>24</v>
      </c>
      <c r="B30" s="14" t="s">
        <v>93</v>
      </c>
      <c r="C30" s="14" t="s">
        <v>23</v>
      </c>
      <c r="D30" s="11">
        <v>47.8</v>
      </c>
      <c r="E30" s="3">
        <v>47.8</v>
      </c>
      <c r="F30" s="11">
        <v>3.9</v>
      </c>
      <c r="G30" s="11">
        <v>7.1</v>
      </c>
      <c r="H30" s="12">
        <f t="shared" si="1"/>
        <v>14.853556485355648</v>
      </c>
      <c r="I30" s="12">
        <f t="shared" si="2"/>
        <v>182.05128205128204</v>
      </c>
    </row>
    <row r="31" spans="1:9" x14ac:dyDescent="0.3">
      <c r="A31" s="8" t="s">
        <v>26</v>
      </c>
      <c r="B31" s="23"/>
      <c r="C31" s="46" t="s">
        <v>25</v>
      </c>
      <c r="D31" s="18"/>
      <c r="E31" s="18"/>
      <c r="F31" s="18"/>
      <c r="G31" s="18"/>
      <c r="H31" s="12"/>
      <c r="I31" s="12"/>
    </row>
    <row r="32" spans="1:9" x14ac:dyDescent="0.3">
      <c r="A32" s="4" t="s">
        <v>3</v>
      </c>
      <c r="B32" s="14"/>
      <c r="C32" s="3"/>
      <c r="D32" s="12">
        <f>D33+D34</f>
        <v>14402.599999999999</v>
      </c>
      <c r="E32" s="12">
        <f t="shared" ref="E32:G32" si="8">E33+E34</f>
        <v>16699.699999999997</v>
      </c>
      <c r="F32" s="12">
        <f t="shared" si="8"/>
        <v>1408.5</v>
      </c>
      <c r="G32" s="12">
        <f t="shared" si="8"/>
        <v>3929</v>
      </c>
      <c r="H32" s="12">
        <f t="shared" ref="H32" si="9">G32/E32*100</f>
        <v>23.527368755127341</v>
      </c>
      <c r="I32" s="12">
        <f t="shared" ref="I32" si="10">G32/F32*100</f>
        <v>278.94923677671278</v>
      </c>
    </row>
    <row r="33" spans="1:9" x14ac:dyDescent="0.3">
      <c r="A33" s="4" t="s">
        <v>8</v>
      </c>
      <c r="B33" s="14"/>
      <c r="C33" s="9">
        <v>1</v>
      </c>
      <c r="D33" s="11">
        <f>D35-D34</f>
        <v>14402.199999999999</v>
      </c>
      <c r="E33" s="11">
        <f t="shared" ref="E33:G33" si="11">E35-E34</f>
        <v>16699.299999999996</v>
      </c>
      <c r="F33" s="11">
        <f t="shared" si="11"/>
        <v>1407.3</v>
      </c>
      <c r="G33" s="11">
        <f t="shared" si="11"/>
        <v>3929</v>
      </c>
      <c r="H33" s="12">
        <f t="shared" si="1"/>
        <v>23.527932308539885</v>
      </c>
      <c r="I33" s="12">
        <f t="shared" si="2"/>
        <v>279.18709585731546</v>
      </c>
    </row>
    <row r="34" spans="1:9" x14ac:dyDescent="0.3">
      <c r="A34" s="4" t="s">
        <v>9</v>
      </c>
      <c r="B34" s="14"/>
      <c r="C34" s="9">
        <v>2</v>
      </c>
      <c r="D34" s="11">
        <v>0.4</v>
      </c>
      <c r="E34" s="3">
        <v>0.4</v>
      </c>
      <c r="F34" s="11">
        <v>1.2</v>
      </c>
      <c r="G34" s="11"/>
      <c r="H34" s="12"/>
      <c r="I34" s="12"/>
    </row>
    <row r="35" spans="1:9" x14ac:dyDescent="0.3">
      <c r="A35" s="4" t="s">
        <v>4</v>
      </c>
      <c r="B35" s="14"/>
      <c r="C35" s="9"/>
      <c r="D35" s="12">
        <f>D36+D37+D38+D39+D40+D41</f>
        <v>14402.599999999999</v>
      </c>
      <c r="E35" s="12">
        <f t="shared" ref="E35:G35" si="12">E36+E37+E38+E39+E40+E41</f>
        <v>16699.699999999997</v>
      </c>
      <c r="F35" s="12">
        <f t="shared" si="12"/>
        <v>1408.5</v>
      </c>
      <c r="G35" s="12">
        <f t="shared" si="12"/>
        <v>3929</v>
      </c>
      <c r="H35" s="12">
        <f t="shared" si="1"/>
        <v>23.527368755127341</v>
      </c>
      <c r="I35" s="12">
        <f t="shared" si="2"/>
        <v>278.94923677671278</v>
      </c>
    </row>
    <row r="36" spans="1:9" ht="28.2" x14ac:dyDescent="0.3">
      <c r="A36" s="15" t="s">
        <v>115</v>
      </c>
      <c r="B36" s="27" t="s">
        <v>94</v>
      </c>
      <c r="C36" s="25" t="s">
        <v>27</v>
      </c>
      <c r="D36" s="11">
        <v>396.9</v>
      </c>
      <c r="E36" s="3">
        <v>396.9</v>
      </c>
      <c r="F36" s="11">
        <v>193.5</v>
      </c>
      <c r="G36" s="11">
        <v>224.9</v>
      </c>
      <c r="H36" s="12">
        <f t="shared" si="1"/>
        <v>56.664147140337619</v>
      </c>
      <c r="I36" s="12">
        <f t="shared" si="2"/>
        <v>116.22739018087856</v>
      </c>
    </row>
    <row r="37" spans="1:9" ht="28.2" x14ac:dyDescent="0.3">
      <c r="A37" s="15" t="s">
        <v>39</v>
      </c>
      <c r="B37" s="27" t="s">
        <v>94</v>
      </c>
      <c r="C37" s="25" t="s">
        <v>31</v>
      </c>
      <c r="D37" s="11">
        <v>175.7</v>
      </c>
      <c r="E37" s="3">
        <v>313.60000000000002</v>
      </c>
      <c r="F37" s="11">
        <v>86.1</v>
      </c>
      <c r="G37" s="11">
        <v>210.8</v>
      </c>
      <c r="H37" s="12">
        <f t="shared" si="1"/>
        <v>67.219387755102048</v>
      </c>
      <c r="I37" s="12">
        <f t="shared" si="2"/>
        <v>244.83159117305462</v>
      </c>
    </row>
    <row r="38" spans="1:9" x14ac:dyDescent="0.3">
      <c r="A38" s="4" t="s">
        <v>36</v>
      </c>
      <c r="B38" s="14" t="s">
        <v>95</v>
      </c>
      <c r="C38" s="14" t="s">
        <v>28</v>
      </c>
      <c r="D38" s="11">
        <v>414.6</v>
      </c>
      <c r="E38" s="11">
        <v>414.6</v>
      </c>
      <c r="F38" s="11">
        <v>133.69999999999999</v>
      </c>
      <c r="G38" s="11">
        <v>177.3</v>
      </c>
      <c r="H38" s="12">
        <f t="shared" si="1"/>
        <v>42.764109985528222</v>
      </c>
      <c r="I38" s="12">
        <f t="shared" si="2"/>
        <v>132.61032161555724</v>
      </c>
    </row>
    <row r="39" spans="1:9" ht="28.2" x14ac:dyDescent="0.3">
      <c r="A39" s="15" t="s">
        <v>37</v>
      </c>
      <c r="B39" s="24" t="s">
        <v>96</v>
      </c>
      <c r="C39" s="14" t="s">
        <v>29</v>
      </c>
      <c r="D39" s="11">
        <v>380.5</v>
      </c>
      <c r="E39" s="3">
        <v>425.7</v>
      </c>
      <c r="F39" s="11">
        <v>226.4</v>
      </c>
      <c r="G39" s="11">
        <v>210.9</v>
      </c>
      <c r="H39" s="12">
        <f t="shared" si="1"/>
        <v>49.54193093727978</v>
      </c>
      <c r="I39" s="12">
        <f t="shared" si="2"/>
        <v>93.153710247349821</v>
      </c>
    </row>
    <row r="40" spans="1:9" x14ac:dyDescent="0.3">
      <c r="A40" s="4" t="s">
        <v>38</v>
      </c>
      <c r="B40" s="14" t="s">
        <v>97</v>
      </c>
      <c r="C40" s="14" t="s">
        <v>30</v>
      </c>
      <c r="D40" s="11">
        <v>11034.9</v>
      </c>
      <c r="E40" s="11">
        <v>11034.9</v>
      </c>
      <c r="F40" s="11">
        <v>762</v>
      </c>
      <c r="G40" s="11">
        <v>3063.2</v>
      </c>
      <c r="H40" s="12">
        <f t="shared" si="1"/>
        <v>27.759200355236569</v>
      </c>
      <c r="I40" s="12">
        <f t="shared" si="2"/>
        <v>401.99475065616798</v>
      </c>
    </row>
    <row r="41" spans="1:9" x14ac:dyDescent="0.3">
      <c r="A41" s="4" t="s">
        <v>124</v>
      </c>
      <c r="B41" s="14" t="s">
        <v>120</v>
      </c>
      <c r="C41" s="14" t="s">
        <v>122</v>
      </c>
      <c r="D41" s="11">
        <v>2000</v>
      </c>
      <c r="E41" s="11">
        <v>4114</v>
      </c>
      <c r="F41" s="11">
        <v>6.8</v>
      </c>
      <c r="G41" s="11">
        <v>41.9</v>
      </c>
      <c r="H41" s="12">
        <f t="shared" si="1"/>
        <v>1.0184735051045213</v>
      </c>
      <c r="I41" s="12">
        <f t="shared" si="2"/>
        <v>616.17647058823536</v>
      </c>
    </row>
    <row r="42" spans="1:9" x14ac:dyDescent="0.3">
      <c r="A42" s="8" t="s">
        <v>128</v>
      </c>
      <c r="B42" s="14"/>
      <c r="C42" s="23" t="s">
        <v>127</v>
      </c>
      <c r="D42" s="11"/>
      <c r="E42" s="11"/>
      <c r="F42" s="11"/>
      <c r="G42" s="11"/>
      <c r="H42" s="12"/>
      <c r="I42" s="12"/>
    </row>
    <row r="43" spans="1:9" x14ac:dyDescent="0.3">
      <c r="A43" s="4" t="s">
        <v>3</v>
      </c>
      <c r="B43" s="14"/>
      <c r="C43" s="14"/>
      <c r="D43" s="11"/>
      <c r="E43" s="12">
        <f>E44+E45</f>
        <v>1498.7</v>
      </c>
      <c r="F43" s="12">
        <f t="shared" ref="F43:G43" si="13">F44+F45</f>
        <v>55.4</v>
      </c>
      <c r="G43" s="12">
        <f t="shared" si="13"/>
        <v>551.29999999999995</v>
      </c>
      <c r="H43" s="12">
        <f t="shared" ref="H43" si="14">G43/E43*100</f>
        <v>36.785213852005064</v>
      </c>
      <c r="I43" s="12">
        <f t="shared" ref="I43" si="15">G43/F43*100</f>
        <v>995.12635379061362</v>
      </c>
    </row>
    <row r="44" spans="1:9" x14ac:dyDescent="0.3">
      <c r="A44" s="4" t="s">
        <v>8</v>
      </c>
      <c r="B44" s="14"/>
      <c r="C44" s="14" t="s">
        <v>130</v>
      </c>
      <c r="D44" s="11"/>
      <c r="E44" s="11">
        <v>1498.7</v>
      </c>
      <c r="F44" s="11">
        <v>55.4</v>
      </c>
      <c r="G44" s="11">
        <v>551.29999999999995</v>
      </c>
      <c r="H44" s="12">
        <f t="shared" si="1"/>
        <v>36.785213852005064</v>
      </c>
      <c r="I44" s="12">
        <f t="shared" si="2"/>
        <v>995.12635379061362</v>
      </c>
    </row>
    <row r="45" spans="1:9" x14ac:dyDescent="0.3">
      <c r="A45" s="4" t="s">
        <v>9</v>
      </c>
      <c r="B45" s="14"/>
      <c r="C45" s="14" t="s">
        <v>144</v>
      </c>
      <c r="D45" s="11"/>
      <c r="E45" s="11"/>
      <c r="F45" s="11"/>
      <c r="G45" s="11"/>
      <c r="H45" s="12"/>
      <c r="I45" s="12"/>
    </row>
    <row r="46" spans="1:9" x14ac:dyDescent="0.3">
      <c r="A46" s="4" t="s">
        <v>4</v>
      </c>
      <c r="B46" s="14"/>
      <c r="C46" s="14"/>
      <c r="D46" s="11"/>
      <c r="E46" s="12">
        <f>E47+E48</f>
        <v>1498.7</v>
      </c>
      <c r="F46" s="12">
        <f t="shared" ref="F46:G46" si="16">F47+F48</f>
        <v>55.4</v>
      </c>
      <c r="G46" s="12">
        <f t="shared" si="16"/>
        <v>551.29999999999995</v>
      </c>
      <c r="H46" s="12">
        <f t="shared" si="1"/>
        <v>36.785213852005064</v>
      </c>
      <c r="I46" s="12">
        <f t="shared" si="2"/>
        <v>995.12635379061362</v>
      </c>
    </row>
    <row r="47" spans="1:9" x14ac:dyDescent="0.3">
      <c r="A47" s="4" t="s">
        <v>140</v>
      </c>
      <c r="B47" s="14" t="s">
        <v>141</v>
      </c>
      <c r="C47" s="14" t="s">
        <v>142</v>
      </c>
      <c r="D47" s="11"/>
      <c r="E47" s="11">
        <v>1268.7</v>
      </c>
      <c r="F47" s="11"/>
      <c r="G47" s="11">
        <v>321.3</v>
      </c>
      <c r="H47" s="12">
        <f t="shared" si="1"/>
        <v>25.325135965949396</v>
      </c>
      <c r="I47" s="12"/>
    </row>
    <row r="48" spans="1:9" x14ac:dyDescent="0.3">
      <c r="A48" s="4" t="s">
        <v>129</v>
      </c>
      <c r="B48" s="14" t="s">
        <v>131</v>
      </c>
      <c r="C48" s="14" t="s">
        <v>132</v>
      </c>
      <c r="D48" s="11"/>
      <c r="E48" s="11">
        <v>230</v>
      </c>
      <c r="F48" s="11">
        <v>55.4</v>
      </c>
      <c r="G48" s="11">
        <v>230</v>
      </c>
      <c r="H48" s="12">
        <f t="shared" si="1"/>
        <v>100</v>
      </c>
      <c r="I48" s="12">
        <f t="shared" si="2"/>
        <v>415.16245487364625</v>
      </c>
    </row>
    <row r="49" spans="1:9" x14ac:dyDescent="0.3">
      <c r="A49" s="8" t="s">
        <v>33</v>
      </c>
      <c r="B49" s="23"/>
      <c r="C49" s="13" t="s">
        <v>32</v>
      </c>
      <c r="D49" s="36"/>
      <c r="E49" s="36"/>
      <c r="F49" s="36"/>
      <c r="G49" s="36"/>
      <c r="H49" s="12"/>
      <c r="I49" s="12"/>
    </row>
    <row r="50" spans="1:9" x14ac:dyDescent="0.3">
      <c r="A50" s="4" t="s">
        <v>3</v>
      </c>
      <c r="B50" s="14"/>
      <c r="C50" s="3"/>
      <c r="D50" s="12">
        <v>1737.8</v>
      </c>
      <c r="E50" s="12">
        <v>2072.6</v>
      </c>
      <c r="F50" s="12">
        <v>731</v>
      </c>
      <c r="G50" s="12">
        <v>945.1</v>
      </c>
      <c r="H50" s="12">
        <f t="shared" si="1"/>
        <v>45.599729807970668</v>
      </c>
      <c r="I50" s="12">
        <f t="shared" si="2"/>
        <v>129.28864569083447</v>
      </c>
    </row>
    <row r="51" spans="1:9" x14ac:dyDescent="0.3">
      <c r="A51" s="4" t="s">
        <v>8</v>
      </c>
      <c r="B51" s="14"/>
      <c r="C51" s="9">
        <v>1</v>
      </c>
      <c r="D51" s="11">
        <v>1737.8</v>
      </c>
      <c r="E51" s="11">
        <v>2072.6</v>
      </c>
      <c r="F51" s="11">
        <v>731</v>
      </c>
      <c r="G51" s="11">
        <v>945.1</v>
      </c>
      <c r="H51" s="12">
        <f t="shared" si="1"/>
        <v>45.599729807970668</v>
      </c>
      <c r="I51" s="12">
        <f t="shared" si="2"/>
        <v>129.28864569083447</v>
      </c>
    </row>
    <row r="52" spans="1:9" x14ac:dyDescent="0.3">
      <c r="A52" s="4" t="s">
        <v>9</v>
      </c>
      <c r="B52" s="14"/>
      <c r="C52" s="9">
        <v>2</v>
      </c>
      <c r="D52" s="11"/>
      <c r="E52" s="3"/>
      <c r="F52" s="11"/>
      <c r="G52" s="11"/>
      <c r="H52" s="12"/>
      <c r="I52" s="12"/>
    </row>
    <row r="53" spans="1:9" x14ac:dyDescent="0.3">
      <c r="A53" s="4" t="s">
        <v>4</v>
      </c>
      <c r="B53" s="14"/>
      <c r="C53" s="9"/>
      <c r="D53" s="12">
        <f>D54+D55</f>
        <v>1737.8</v>
      </c>
      <c r="E53" s="12">
        <f t="shared" ref="E53:G53" si="17">E54+E55</f>
        <v>2072.6</v>
      </c>
      <c r="F53" s="12">
        <f t="shared" si="17"/>
        <v>731</v>
      </c>
      <c r="G53" s="12">
        <f t="shared" si="17"/>
        <v>945.09999999999991</v>
      </c>
      <c r="H53" s="12">
        <f t="shared" si="1"/>
        <v>45.599729807970661</v>
      </c>
      <c r="I53" s="12">
        <f t="shared" si="2"/>
        <v>129.28864569083447</v>
      </c>
    </row>
    <row r="54" spans="1:9" ht="28.2" x14ac:dyDescent="0.3">
      <c r="A54" s="15" t="s">
        <v>35</v>
      </c>
      <c r="B54" s="27" t="s">
        <v>98</v>
      </c>
      <c r="C54" s="25" t="s">
        <v>34</v>
      </c>
      <c r="D54" s="11">
        <v>300</v>
      </c>
      <c r="E54" s="11">
        <v>300</v>
      </c>
      <c r="F54" s="11">
        <v>144.5</v>
      </c>
      <c r="G54" s="11">
        <v>131.80000000000001</v>
      </c>
      <c r="H54" s="12">
        <f t="shared" si="1"/>
        <v>43.933333333333337</v>
      </c>
      <c r="I54" s="12">
        <f t="shared" si="2"/>
        <v>91.211072664359875</v>
      </c>
    </row>
    <row r="55" spans="1:9" ht="34.5" customHeight="1" x14ac:dyDescent="0.3">
      <c r="A55" s="15" t="s">
        <v>81</v>
      </c>
      <c r="B55" s="27" t="s">
        <v>99</v>
      </c>
      <c r="C55" s="25" t="s">
        <v>80</v>
      </c>
      <c r="D55" s="11">
        <v>1437.8</v>
      </c>
      <c r="E55" s="11">
        <v>1772.6</v>
      </c>
      <c r="F55" s="11">
        <v>586.5</v>
      </c>
      <c r="G55" s="11">
        <v>813.3</v>
      </c>
      <c r="H55" s="12">
        <f t="shared" si="1"/>
        <v>45.881755613223511</v>
      </c>
      <c r="I55" s="12">
        <f t="shared" si="2"/>
        <v>138.6700767263427</v>
      </c>
    </row>
    <row r="56" spans="1:9" x14ac:dyDescent="0.3">
      <c r="A56" s="8" t="s">
        <v>41</v>
      </c>
      <c r="B56" s="23"/>
      <c r="C56" s="13" t="s">
        <v>40</v>
      </c>
      <c r="H56" s="12"/>
      <c r="I56" s="12"/>
    </row>
    <row r="57" spans="1:9" x14ac:dyDescent="0.3">
      <c r="A57" s="4" t="s">
        <v>3</v>
      </c>
      <c r="B57" s="14"/>
      <c r="C57" s="3"/>
      <c r="D57" s="12">
        <f>D59+D58</f>
        <v>6813.8</v>
      </c>
      <c r="E57" s="12">
        <f t="shared" ref="E57:G57" si="18">E59+E58</f>
        <v>6973.4999999999991</v>
      </c>
      <c r="F57" s="12">
        <f t="shared" si="18"/>
        <v>3055.7000000000003</v>
      </c>
      <c r="G57" s="12">
        <f t="shared" si="18"/>
        <v>3948.9</v>
      </c>
      <c r="H57" s="12">
        <f t="shared" ref="H57" si="19">G57/E57*100</f>
        <v>56.627231662723176</v>
      </c>
      <c r="I57" s="12">
        <f t="shared" ref="I57" si="20">G57/F57*100</f>
        <v>129.23061818895835</v>
      </c>
    </row>
    <row r="58" spans="1:9" x14ac:dyDescent="0.3">
      <c r="A58" s="4" t="s">
        <v>8</v>
      </c>
      <c r="B58" s="14"/>
      <c r="C58" s="9">
        <v>1</v>
      </c>
      <c r="D58" s="11">
        <f>D60-D59</f>
        <v>6801.3</v>
      </c>
      <c r="E58" s="11">
        <f t="shared" ref="E58:G58" si="21">E60-E59</f>
        <v>6960.9999999999991</v>
      </c>
      <c r="F58" s="11">
        <f t="shared" si="21"/>
        <v>3048.7000000000003</v>
      </c>
      <c r="G58" s="11">
        <f t="shared" si="21"/>
        <v>3944.7000000000003</v>
      </c>
      <c r="H58" s="12">
        <f t="shared" si="1"/>
        <v>56.668582100272957</v>
      </c>
      <c r="I58" s="12">
        <f t="shared" si="2"/>
        <v>129.38957588480335</v>
      </c>
    </row>
    <row r="59" spans="1:9" x14ac:dyDescent="0.3">
      <c r="A59" s="4" t="s">
        <v>9</v>
      </c>
      <c r="B59" s="14"/>
      <c r="C59" s="9">
        <v>2</v>
      </c>
      <c r="D59" s="11">
        <v>12.5</v>
      </c>
      <c r="E59" s="11">
        <v>12.5</v>
      </c>
      <c r="F59" s="11">
        <v>7</v>
      </c>
      <c r="G59" s="11">
        <v>4.2</v>
      </c>
      <c r="H59" s="12">
        <f t="shared" si="1"/>
        <v>33.6</v>
      </c>
      <c r="I59" s="12">
        <f t="shared" si="2"/>
        <v>60</v>
      </c>
    </row>
    <row r="60" spans="1:9" x14ac:dyDescent="0.3">
      <c r="A60" s="4" t="s">
        <v>4</v>
      </c>
      <c r="B60" s="14"/>
      <c r="C60" s="9"/>
      <c r="D60" s="12">
        <f>D61+D62+D63+D64+D65+D66</f>
        <v>6813.8</v>
      </c>
      <c r="E60" s="12">
        <f t="shared" ref="E60:G60" si="22">E61+E62+E63+E64+E65+E66</f>
        <v>6973.4999999999991</v>
      </c>
      <c r="F60" s="12">
        <f t="shared" si="22"/>
        <v>3055.7000000000003</v>
      </c>
      <c r="G60" s="12">
        <f t="shared" si="22"/>
        <v>3948.9</v>
      </c>
      <c r="H60" s="12">
        <f t="shared" si="1"/>
        <v>56.627231662723176</v>
      </c>
      <c r="I60" s="12">
        <f t="shared" si="2"/>
        <v>129.23061818895835</v>
      </c>
    </row>
    <row r="61" spans="1:9" x14ac:dyDescent="0.3">
      <c r="A61" s="15" t="s">
        <v>52</v>
      </c>
      <c r="B61" s="24" t="s">
        <v>101</v>
      </c>
      <c r="C61" s="14" t="s">
        <v>47</v>
      </c>
      <c r="D61" s="11">
        <v>4238.3</v>
      </c>
      <c r="E61" s="3">
        <v>4332.8999999999996</v>
      </c>
      <c r="F61" s="11">
        <v>2166.8000000000002</v>
      </c>
      <c r="G61" s="11">
        <v>2549.9</v>
      </c>
      <c r="H61" s="12">
        <f t="shared" si="1"/>
        <v>58.849731126958858</v>
      </c>
      <c r="I61" s="12">
        <f t="shared" si="2"/>
        <v>117.68045043381944</v>
      </c>
    </row>
    <row r="62" spans="1:9" x14ac:dyDescent="0.3">
      <c r="A62" s="15" t="s">
        <v>53</v>
      </c>
      <c r="B62" s="24" t="s">
        <v>103</v>
      </c>
      <c r="C62" s="14" t="s">
        <v>48</v>
      </c>
      <c r="D62" s="11">
        <v>416.2</v>
      </c>
      <c r="E62" s="3">
        <v>416.2</v>
      </c>
      <c r="F62" s="37">
        <v>117.8</v>
      </c>
      <c r="G62" s="37">
        <v>253.7</v>
      </c>
      <c r="H62" s="12">
        <f t="shared" si="1"/>
        <v>60.956271023546371</v>
      </c>
      <c r="I62" s="12">
        <f t="shared" si="2"/>
        <v>215.36502546689303</v>
      </c>
    </row>
    <row r="63" spans="1:9" x14ac:dyDescent="0.3">
      <c r="A63" s="15" t="s">
        <v>49</v>
      </c>
      <c r="B63" s="24" t="s">
        <v>102</v>
      </c>
      <c r="C63" s="14" t="s">
        <v>44</v>
      </c>
      <c r="D63" s="38">
        <v>1128.0999999999999</v>
      </c>
      <c r="E63" s="9">
        <v>1128.0999999999999</v>
      </c>
      <c r="F63" s="9">
        <v>247.1</v>
      </c>
      <c r="G63" s="9">
        <v>530</v>
      </c>
      <c r="H63" s="12">
        <f t="shared" si="1"/>
        <v>46.981650562893364</v>
      </c>
      <c r="I63" s="12">
        <f t="shared" si="2"/>
        <v>214.48806151355728</v>
      </c>
    </row>
    <row r="64" spans="1:9" ht="28.2" x14ac:dyDescent="0.3">
      <c r="A64" s="15" t="s">
        <v>50</v>
      </c>
      <c r="B64" s="24" t="s">
        <v>102</v>
      </c>
      <c r="C64" s="25" t="s">
        <v>45</v>
      </c>
      <c r="D64" s="11">
        <v>339.9</v>
      </c>
      <c r="E64" s="3">
        <v>405</v>
      </c>
      <c r="F64" s="11">
        <v>195.4</v>
      </c>
      <c r="G64" s="11">
        <v>250.3</v>
      </c>
      <c r="H64" s="12">
        <f t="shared" si="1"/>
        <v>61.802469135802475</v>
      </c>
      <c r="I64" s="12">
        <f t="shared" si="2"/>
        <v>128.09621289662232</v>
      </c>
    </row>
    <row r="65" spans="1:9" x14ac:dyDescent="0.3">
      <c r="A65" s="15" t="s">
        <v>51</v>
      </c>
      <c r="B65" s="24" t="s">
        <v>104</v>
      </c>
      <c r="C65" s="14" t="s">
        <v>46</v>
      </c>
      <c r="D65" s="11">
        <v>200</v>
      </c>
      <c r="E65" s="11">
        <v>200</v>
      </c>
      <c r="F65" s="11">
        <v>51.5</v>
      </c>
      <c r="G65" s="11">
        <v>100</v>
      </c>
      <c r="H65" s="12">
        <f t="shared" si="1"/>
        <v>50</v>
      </c>
      <c r="I65" s="12">
        <f t="shared" si="2"/>
        <v>194.17475728155341</v>
      </c>
    </row>
    <row r="66" spans="1:9" x14ac:dyDescent="0.3">
      <c r="A66" s="15" t="s">
        <v>43</v>
      </c>
      <c r="B66" s="24" t="s">
        <v>100</v>
      </c>
      <c r="C66" s="14" t="s">
        <v>42</v>
      </c>
      <c r="D66" s="11">
        <v>491.3</v>
      </c>
      <c r="E66" s="11">
        <v>491.3</v>
      </c>
      <c r="F66" s="11">
        <v>277.10000000000002</v>
      </c>
      <c r="G66" s="11">
        <v>265</v>
      </c>
      <c r="H66" s="12">
        <f t="shared" si="1"/>
        <v>53.938530429472834</v>
      </c>
      <c r="I66" s="12">
        <f t="shared" si="2"/>
        <v>95.633345362684935</v>
      </c>
    </row>
    <row r="67" spans="1:9" x14ac:dyDescent="0.3">
      <c r="A67" s="8" t="s">
        <v>69</v>
      </c>
      <c r="B67" s="23"/>
      <c r="C67" s="13" t="s">
        <v>54</v>
      </c>
      <c r="D67" s="12"/>
      <c r="E67" s="3"/>
      <c r="F67" s="12"/>
      <c r="G67" s="12"/>
      <c r="H67" s="12"/>
      <c r="I67" s="12"/>
    </row>
    <row r="68" spans="1:9" x14ac:dyDescent="0.3">
      <c r="A68" s="4" t="s">
        <v>3</v>
      </c>
      <c r="B68" s="14"/>
      <c r="C68" s="3"/>
      <c r="D68" s="12">
        <v>102489.8</v>
      </c>
      <c r="E68" s="12">
        <v>109169.8</v>
      </c>
      <c r="F68" s="12">
        <v>50969.2</v>
      </c>
      <c r="G68" s="12">
        <v>64197.3</v>
      </c>
      <c r="H68" s="12">
        <f t="shared" ref="H68" si="23">G68/E68*100</f>
        <v>58.804999184756227</v>
      </c>
      <c r="I68" s="12">
        <f t="shared" ref="I68" si="24">G68/F68*100</f>
        <v>125.95312463213079</v>
      </c>
    </row>
    <row r="69" spans="1:9" x14ac:dyDescent="0.3">
      <c r="A69" s="4" t="s">
        <v>8</v>
      </c>
      <c r="B69" s="14"/>
      <c r="C69" s="9">
        <v>1</v>
      </c>
      <c r="D69" s="11">
        <f>D71-D70</f>
        <v>100782.19999999998</v>
      </c>
      <c r="E69" s="11">
        <f t="shared" ref="E69:G69" si="25">E71-E70</f>
        <v>107462.2</v>
      </c>
      <c r="F69" s="11">
        <f t="shared" si="25"/>
        <v>49663.000000000007</v>
      </c>
      <c r="G69" s="11">
        <f t="shared" si="25"/>
        <v>63534.399999999994</v>
      </c>
      <c r="H69" s="12">
        <f t="shared" si="1"/>
        <v>59.122556582686748</v>
      </c>
      <c r="I69" s="12">
        <f t="shared" si="2"/>
        <v>127.93105531280831</v>
      </c>
    </row>
    <row r="70" spans="1:9" x14ac:dyDescent="0.3">
      <c r="A70" s="4" t="s">
        <v>9</v>
      </c>
      <c r="B70" s="14"/>
      <c r="C70" s="9">
        <v>2</v>
      </c>
      <c r="D70" s="11">
        <v>1707.6</v>
      </c>
      <c r="E70" s="11">
        <v>1707.6</v>
      </c>
      <c r="F70" s="29">
        <v>1306.2</v>
      </c>
      <c r="G70" s="29">
        <v>662.9</v>
      </c>
      <c r="H70" s="12">
        <f t="shared" si="1"/>
        <v>38.820566877488872</v>
      </c>
      <c r="I70" s="12">
        <f t="shared" si="2"/>
        <v>50.750267952840304</v>
      </c>
    </row>
    <row r="71" spans="1:9" x14ac:dyDescent="0.3">
      <c r="A71" s="4" t="s">
        <v>4</v>
      </c>
      <c r="B71" s="14"/>
      <c r="C71" s="9"/>
      <c r="D71" s="12">
        <f>D72+D73+D74+D75+D76+D77+D78</f>
        <v>102489.79999999999</v>
      </c>
      <c r="E71" s="12">
        <f t="shared" ref="E71:G71" si="26">E72+E73+E74+E75+E76+E77+E78</f>
        <v>109169.8</v>
      </c>
      <c r="F71" s="12">
        <f t="shared" si="26"/>
        <v>50969.200000000004</v>
      </c>
      <c r="G71" s="12">
        <f t="shared" si="26"/>
        <v>64197.299999999996</v>
      </c>
      <c r="H71" s="12">
        <f t="shared" si="1"/>
        <v>58.804999184756227</v>
      </c>
      <c r="I71" s="12">
        <f t="shared" si="2"/>
        <v>125.95312463213075</v>
      </c>
    </row>
    <row r="72" spans="1:9" x14ac:dyDescent="0.3">
      <c r="A72" s="15" t="s">
        <v>63</v>
      </c>
      <c r="B72" s="24" t="s">
        <v>106</v>
      </c>
      <c r="C72" s="14" t="s">
        <v>56</v>
      </c>
      <c r="D72" s="11">
        <v>351.5</v>
      </c>
      <c r="E72" s="11">
        <v>478.1</v>
      </c>
      <c r="F72" s="11">
        <v>213.4</v>
      </c>
      <c r="G72" s="11">
        <v>378.2</v>
      </c>
      <c r="H72" s="12">
        <f t="shared" ref="H72:H91" si="27">G72/E72*100</f>
        <v>79.104789792930347</v>
      </c>
      <c r="I72" s="12">
        <f t="shared" ref="I72:I91" si="28">G72/F72*100</f>
        <v>177.22586691658856</v>
      </c>
    </row>
    <row r="73" spans="1:9" x14ac:dyDescent="0.3">
      <c r="A73" s="15" t="s">
        <v>64</v>
      </c>
      <c r="B73" s="24" t="s">
        <v>107</v>
      </c>
      <c r="C73" s="14" t="s">
        <v>57</v>
      </c>
      <c r="D73" s="11">
        <v>39572</v>
      </c>
      <c r="E73" s="3">
        <v>43137.8</v>
      </c>
      <c r="F73" s="11">
        <v>20920.8</v>
      </c>
      <c r="G73" s="11">
        <v>26783</v>
      </c>
      <c r="H73" s="12">
        <f t="shared" si="27"/>
        <v>62.087079081455244</v>
      </c>
      <c r="I73" s="12">
        <f t="shared" si="28"/>
        <v>128.02091698214218</v>
      </c>
    </row>
    <row r="74" spans="1:9" x14ac:dyDescent="0.3">
      <c r="A74" s="15" t="s">
        <v>65</v>
      </c>
      <c r="B74" s="24" t="s">
        <v>108</v>
      </c>
      <c r="C74" s="14" t="s">
        <v>58</v>
      </c>
      <c r="D74" s="11">
        <v>49031.1</v>
      </c>
      <c r="E74" s="11">
        <v>51612.800000000003</v>
      </c>
      <c r="F74" s="11">
        <v>22747.9</v>
      </c>
      <c r="G74" s="11">
        <v>28360.6</v>
      </c>
      <c r="H74" s="12">
        <f t="shared" si="27"/>
        <v>54.948772397544786</v>
      </c>
      <c r="I74" s="12">
        <f t="shared" si="28"/>
        <v>124.67348634379437</v>
      </c>
    </row>
    <row r="75" spans="1:9" x14ac:dyDescent="0.3">
      <c r="A75" s="15" t="s">
        <v>67</v>
      </c>
      <c r="B75" s="24" t="s">
        <v>110</v>
      </c>
      <c r="C75" s="14" t="s">
        <v>60</v>
      </c>
      <c r="D75" s="11">
        <v>10194.9</v>
      </c>
      <c r="E75" s="3">
        <v>10600.8</v>
      </c>
      <c r="F75" s="11">
        <v>5215.5</v>
      </c>
      <c r="G75" s="11">
        <v>6668.5</v>
      </c>
      <c r="H75" s="12">
        <f t="shared" si="27"/>
        <v>62.905629763791417</v>
      </c>
      <c r="I75" s="12">
        <f t="shared" si="28"/>
        <v>127.85926565046498</v>
      </c>
    </row>
    <row r="76" spans="1:9" x14ac:dyDescent="0.3">
      <c r="A76" s="15" t="s">
        <v>79</v>
      </c>
      <c r="B76" s="24" t="s">
        <v>110</v>
      </c>
      <c r="C76" s="14" t="s">
        <v>61</v>
      </c>
      <c r="D76" s="11">
        <v>193.9</v>
      </c>
      <c r="E76" s="3">
        <v>193.9</v>
      </c>
      <c r="F76" s="11">
        <v>19.899999999999999</v>
      </c>
      <c r="G76" s="11">
        <v>16.600000000000001</v>
      </c>
      <c r="H76" s="12">
        <f t="shared" si="27"/>
        <v>8.561113976276431</v>
      </c>
      <c r="I76" s="12">
        <f t="shared" si="28"/>
        <v>83.417085427135689</v>
      </c>
    </row>
    <row r="77" spans="1:9" x14ac:dyDescent="0.3">
      <c r="A77" s="15" t="s">
        <v>66</v>
      </c>
      <c r="B77" s="24" t="s">
        <v>109</v>
      </c>
      <c r="C77" s="14" t="s">
        <v>59</v>
      </c>
      <c r="D77" s="11">
        <v>1943.4</v>
      </c>
      <c r="E77" s="3">
        <v>1943.4</v>
      </c>
      <c r="F77" s="11">
        <v>1123.2</v>
      </c>
      <c r="G77" s="11">
        <v>1046.2</v>
      </c>
      <c r="H77" s="12">
        <f t="shared" si="27"/>
        <v>53.83348770196563</v>
      </c>
      <c r="I77" s="12">
        <f t="shared" si="28"/>
        <v>93.144586894586894</v>
      </c>
    </row>
    <row r="78" spans="1:9" x14ac:dyDescent="0.3">
      <c r="A78" s="15" t="s">
        <v>62</v>
      </c>
      <c r="B78" s="24" t="s">
        <v>105</v>
      </c>
      <c r="C78" s="14" t="s">
        <v>55</v>
      </c>
      <c r="D78" s="11">
        <v>1203</v>
      </c>
      <c r="E78" s="11">
        <v>1203</v>
      </c>
      <c r="F78" s="11">
        <v>728.5</v>
      </c>
      <c r="G78" s="11">
        <v>944.2</v>
      </c>
      <c r="H78" s="12">
        <f t="shared" si="27"/>
        <v>78.487115544472147</v>
      </c>
      <c r="I78" s="12">
        <f t="shared" si="28"/>
        <v>129.60878517501718</v>
      </c>
    </row>
    <row r="79" spans="1:9" x14ac:dyDescent="0.3">
      <c r="A79" s="8" t="s">
        <v>70</v>
      </c>
      <c r="B79" s="23"/>
      <c r="C79" s="13" t="s">
        <v>68</v>
      </c>
      <c r="D79" s="12"/>
      <c r="E79" s="3"/>
      <c r="F79" s="12"/>
      <c r="G79" s="12"/>
      <c r="H79" s="12"/>
      <c r="I79" s="12"/>
    </row>
    <row r="80" spans="1:9" x14ac:dyDescent="0.3">
      <c r="A80" s="4" t="s">
        <v>3</v>
      </c>
      <c r="B80" s="14"/>
      <c r="C80" s="3"/>
      <c r="D80" s="12">
        <v>25107.7</v>
      </c>
      <c r="E80" s="12">
        <v>25725.200000000001</v>
      </c>
      <c r="F80" s="12">
        <v>8195.7000000000007</v>
      </c>
      <c r="G80" s="12">
        <v>11855.6</v>
      </c>
      <c r="H80" s="12">
        <v>46.1</v>
      </c>
      <c r="I80" s="12">
        <v>144.69999999999999</v>
      </c>
    </row>
    <row r="81" spans="1:9" x14ac:dyDescent="0.3">
      <c r="A81" s="4" t="s">
        <v>8</v>
      </c>
      <c r="B81" s="14"/>
      <c r="C81" s="9">
        <v>1</v>
      </c>
      <c r="D81" s="11">
        <f>D83-D82</f>
        <v>22808.699999999997</v>
      </c>
      <c r="E81" s="11">
        <f t="shared" ref="E81:G81" si="29">E83-E82</f>
        <v>23426.199999999997</v>
      </c>
      <c r="F81" s="11">
        <f t="shared" si="29"/>
        <v>7851.4000000000005</v>
      </c>
      <c r="G81" s="11">
        <f t="shared" si="29"/>
        <v>11699.9</v>
      </c>
      <c r="H81" s="12">
        <f t="shared" si="27"/>
        <v>49.943652833152626</v>
      </c>
      <c r="I81" s="12">
        <f t="shared" si="28"/>
        <v>149.01673586876225</v>
      </c>
    </row>
    <row r="82" spans="1:9" x14ac:dyDescent="0.3">
      <c r="A82" s="4" t="s">
        <v>9</v>
      </c>
      <c r="B82" s="14"/>
      <c r="C82" s="9">
        <v>2</v>
      </c>
      <c r="D82" s="11">
        <v>2299</v>
      </c>
      <c r="E82" s="11">
        <v>2299</v>
      </c>
      <c r="F82" s="29">
        <v>344.3</v>
      </c>
      <c r="G82" s="29">
        <v>155.69999999999999</v>
      </c>
      <c r="H82" s="12">
        <f t="shared" si="27"/>
        <v>6.7725097868638535</v>
      </c>
      <c r="I82" s="12">
        <f t="shared" si="28"/>
        <v>45.222189950624454</v>
      </c>
    </row>
    <row r="83" spans="1:9" x14ac:dyDescent="0.3">
      <c r="A83" s="4" t="s">
        <v>4</v>
      </c>
      <c r="B83" s="14"/>
      <c r="C83" s="9"/>
      <c r="D83" s="12">
        <f>D84+D85+D86+D87+D88+D89+D90+D91</f>
        <v>25107.699999999997</v>
      </c>
      <c r="E83" s="12">
        <f t="shared" ref="E83:G83" si="30">E84+E85+E86+E87+E88+E89+E90+E91</f>
        <v>25725.199999999997</v>
      </c>
      <c r="F83" s="12">
        <f t="shared" si="30"/>
        <v>8195.7000000000007</v>
      </c>
      <c r="G83" s="12">
        <f t="shared" si="30"/>
        <v>11855.6</v>
      </c>
      <c r="H83" s="12">
        <f t="shared" si="27"/>
        <v>46.085550355293648</v>
      </c>
      <c r="I83" s="12">
        <f t="shared" si="28"/>
        <v>144.65634418048487</v>
      </c>
    </row>
    <row r="84" spans="1:9" x14ac:dyDescent="0.3">
      <c r="A84" s="4" t="s">
        <v>74</v>
      </c>
      <c r="B84" s="14" t="s">
        <v>111</v>
      </c>
      <c r="C84" s="9">
        <v>9010</v>
      </c>
      <c r="D84" s="11">
        <v>10902.5</v>
      </c>
      <c r="E84" s="3">
        <v>10902.5</v>
      </c>
      <c r="F84" s="11">
        <v>4822.5</v>
      </c>
      <c r="G84" s="11">
        <v>6028.9</v>
      </c>
      <c r="H84" s="12">
        <f t="shared" si="27"/>
        <v>55.298326072001835</v>
      </c>
      <c r="I84" s="12">
        <f t="shared" si="28"/>
        <v>125.01607050285122</v>
      </c>
    </row>
    <row r="85" spans="1:9" x14ac:dyDescent="0.3">
      <c r="A85" s="4" t="s">
        <v>72</v>
      </c>
      <c r="B85" s="14" t="s">
        <v>112</v>
      </c>
      <c r="C85" s="9">
        <v>9004</v>
      </c>
      <c r="D85" s="11">
        <v>8942</v>
      </c>
      <c r="E85" s="3">
        <v>8942</v>
      </c>
      <c r="F85" s="11">
        <v>1527.3</v>
      </c>
      <c r="G85" s="43">
        <v>3185.9</v>
      </c>
      <c r="H85" s="12">
        <f t="shared" si="27"/>
        <v>35.628494743905172</v>
      </c>
      <c r="I85" s="12">
        <f t="shared" si="28"/>
        <v>208.59687029398285</v>
      </c>
    </row>
    <row r="86" spans="1:9" x14ac:dyDescent="0.3">
      <c r="A86" s="4" t="s">
        <v>73</v>
      </c>
      <c r="B86" s="14" t="s">
        <v>113</v>
      </c>
      <c r="C86" s="9">
        <v>9006</v>
      </c>
      <c r="D86" s="11">
        <v>3331.6</v>
      </c>
      <c r="E86" s="3">
        <v>3431.6</v>
      </c>
      <c r="F86" s="11">
        <v>894.6</v>
      </c>
      <c r="G86" s="11">
        <v>1503.1</v>
      </c>
      <c r="H86" s="12">
        <f t="shared" si="27"/>
        <v>43.801725142790531</v>
      </c>
      <c r="I86" s="12">
        <f t="shared" si="28"/>
        <v>168.01922646993069</v>
      </c>
    </row>
    <row r="87" spans="1:9" x14ac:dyDescent="0.3">
      <c r="A87" s="4" t="s">
        <v>134</v>
      </c>
      <c r="B87" s="14" t="s">
        <v>133</v>
      </c>
      <c r="C87" s="9">
        <v>9009</v>
      </c>
      <c r="D87" s="11"/>
      <c r="E87" s="11">
        <v>41</v>
      </c>
      <c r="F87" s="11">
        <v>123</v>
      </c>
      <c r="G87" s="11">
        <v>41</v>
      </c>
      <c r="H87" s="12">
        <f t="shared" si="27"/>
        <v>100</v>
      </c>
      <c r="I87" s="12">
        <f t="shared" si="28"/>
        <v>33.333333333333329</v>
      </c>
    </row>
    <row r="88" spans="1:9" x14ac:dyDescent="0.3">
      <c r="A88" s="4" t="s">
        <v>75</v>
      </c>
      <c r="B88" s="14" t="s">
        <v>114</v>
      </c>
      <c r="C88" s="9">
        <v>9012</v>
      </c>
      <c r="D88" s="11">
        <v>338.6</v>
      </c>
      <c r="E88" s="3">
        <v>653.6</v>
      </c>
      <c r="F88" s="11">
        <v>210.9</v>
      </c>
      <c r="G88" s="11">
        <v>414.4</v>
      </c>
      <c r="H88" s="12">
        <f t="shared" si="27"/>
        <v>63.402692778457769</v>
      </c>
      <c r="I88" s="12">
        <f t="shared" si="28"/>
        <v>196.49122807017542</v>
      </c>
    </row>
    <row r="89" spans="1:9" x14ac:dyDescent="0.3">
      <c r="A89" s="39" t="s">
        <v>125</v>
      </c>
      <c r="B89" s="44">
        <v>1091</v>
      </c>
      <c r="C89" s="40" t="s">
        <v>71</v>
      </c>
      <c r="D89" s="41" t="s">
        <v>143</v>
      </c>
      <c r="E89" s="42">
        <v>987.1</v>
      </c>
      <c r="F89" s="43">
        <v>611.6</v>
      </c>
      <c r="G89" s="11">
        <v>514.20000000000005</v>
      </c>
      <c r="H89" s="12">
        <f t="shared" si="27"/>
        <v>52.091986627494677</v>
      </c>
      <c r="I89" s="12">
        <f t="shared" si="28"/>
        <v>84.074558534990189</v>
      </c>
    </row>
    <row r="90" spans="1:9" x14ac:dyDescent="0.3">
      <c r="A90" s="4" t="s">
        <v>77</v>
      </c>
      <c r="B90" s="14" t="s">
        <v>118</v>
      </c>
      <c r="C90" s="9">
        <v>9013</v>
      </c>
      <c r="D90" s="11">
        <v>14.4</v>
      </c>
      <c r="E90" s="11">
        <v>14.4</v>
      </c>
      <c r="F90" s="11">
        <v>3.9</v>
      </c>
      <c r="G90" s="11">
        <v>3.9</v>
      </c>
      <c r="H90" s="12">
        <f t="shared" si="27"/>
        <v>27.083333333333332</v>
      </c>
      <c r="I90" s="12">
        <f t="shared" si="28"/>
        <v>100</v>
      </c>
    </row>
    <row r="91" spans="1:9" x14ac:dyDescent="0.3">
      <c r="A91" s="4" t="s">
        <v>76</v>
      </c>
      <c r="B91" s="14" t="s">
        <v>118</v>
      </c>
      <c r="C91" s="9">
        <v>9019</v>
      </c>
      <c r="D91" s="11">
        <v>591.5</v>
      </c>
      <c r="E91" s="3">
        <v>753</v>
      </c>
      <c r="F91" s="11">
        <v>1.9</v>
      </c>
      <c r="G91" s="11">
        <v>164.2</v>
      </c>
      <c r="H91" s="12">
        <f t="shared" si="27"/>
        <v>21.806108897742362</v>
      </c>
      <c r="I91" s="12">
        <f t="shared" si="28"/>
        <v>8642.105263157895</v>
      </c>
    </row>
    <row r="93" spans="1:9" ht="58.5" customHeight="1" x14ac:dyDescent="0.3">
      <c r="A93" s="30"/>
      <c r="B93" s="31"/>
      <c r="C93" s="32"/>
      <c r="D93" s="33"/>
      <c r="E93" s="34"/>
      <c r="F93" s="34"/>
      <c r="G93" s="33"/>
      <c r="H93" s="35"/>
      <c r="I93" s="35"/>
    </row>
    <row r="94" spans="1:9" ht="27.75" customHeight="1" x14ac:dyDescent="0.3">
      <c r="A94" s="6" t="s">
        <v>78</v>
      </c>
      <c r="B94" s="6"/>
      <c r="C94" s="1"/>
      <c r="D94" s="1"/>
      <c r="E94" s="1"/>
      <c r="G94" s="19"/>
    </row>
    <row r="95" spans="1:9" ht="16.2" x14ac:dyDescent="0.3">
      <c r="A95" s="52" t="s">
        <v>117</v>
      </c>
      <c r="B95" s="52"/>
      <c r="C95" s="52"/>
      <c r="D95" s="52"/>
      <c r="E95" s="7"/>
      <c r="F95" s="7"/>
      <c r="G95" s="20"/>
      <c r="H95" s="7"/>
    </row>
    <row r="96" spans="1:9" x14ac:dyDescent="0.3">
      <c r="A96" s="1"/>
      <c r="B96" s="1"/>
      <c r="C96" s="1"/>
      <c r="D96" s="1"/>
      <c r="E96" s="1"/>
      <c r="G96" s="18"/>
    </row>
    <row r="97" spans="1:7" x14ac:dyDescent="0.3">
      <c r="A97" s="1"/>
      <c r="B97" s="1"/>
      <c r="C97" s="1"/>
      <c r="D97" s="1"/>
      <c r="E97" s="1"/>
      <c r="G97" s="18"/>
    </row>
    <row r="98" spans="1:7" x14ac:dyDescent="0.3">
      <c r="A98" s="1"/>
      <c r="B98" s="1"/>
      <c r="C98" s="1"/>
      <c r="D98" s="1"/>
      <c r="E98" s="1"/>
      <c r="G98" s="18"/>
    </row>
    <row r="99" spans="1:7" x14ac:dyDescent="0.3">
      <c r="A99" s="1"/>
      <c r="B99" s="1"/>
      <c r="C99" s="1"/>
      <c r="D99" s="1"/>
      <c r="E99" s="1"/>
      <c r="G99" s="18"/>
    </row>
    <row r="100" spans="1:7" x14ac:dyDescent="0.3">
      <c r="A100" s="1"/>
      <c r="B100" s="1"/>
      <c r="C100" s="1"/>
      <c r="D100" s="1"/>
      <c r="E100" s="1"/>
      <c r="G100" s="18"/>
    </row>
    <row r="101" spans="1:7" x14ac:dyDescent="0.3">
      <c r="A101" s="1"/>
      <c r="B101" s="1"/>
      <c r="C101" s="1"/>
      <c r="D101" s="1"/>
      <c r="E101" s="1"/>
      <c r="G101" s="18"/>
    </row>
    <row r="102" spans="1:7" x14ac:dyDescent="0.3">
      <c r="A102" s="1"/>
      <c r="B102" s="1"/>
      <c r="C102" s="1"/>
      <c r="D102" s="1"/>
      <c r="E102" s="1"/>
      <c r="G102" s="18"/>
    </row>
    <row r="103" spans="1:7" x14ac:dyDescent="0.3">
      <c r="A103" s="1"/>
      <c r="B103" s="1"/>
      <c r="C103" s="1"/>
      <c r="D103" s="1"/>
      <c r="E103" s="1"/>
      <c r="G103" s="18"/>
    </row>
    <row r="104" spans="1:7" x14ac:dyDescent="0.3">
      <c r="A104" s="1"/>
      <c r="B104" s="1"/>
      <c r="C104" s="1"/>
      <c r="D104" s="1"/>
      <c r="E104" s="1"/>
    </row>
    <row r="105" spans="1:7" x14ac:dyDescent="0.3">
      <c r="A105" s="1"/>
      <c r="B105" s="1"/>
      <c r="C105" s="1"/>
      <c r="D105" s="1"/>
      <c r="E105" s="1"/>
    </row>
    <row r="106" spans="1:7" x14ac:dyDescent="0.3">
      <c r="A106" s="1"/>
      <c r="B106" s="1"/>
      <c r="C106" s="1"/>
      <c r="D106" s="1"/>
      <c r="E106" s="1"/>
    </row>
    <row r="107" spans="1:7" x14ac:dyDescent="0.3">
      <c r="A107" s="1"/>
      <c r="B107" s="1"/>
      <c r="C107" s="1"/>
      <c r="D107" s="1"/>
      <c r="E107" s="1"/>
    </row>
  </sheetData>
  <mergeCells count="10">
    <mergeCell ref="F2:I2"/>
    <mergeCell ref="A3:I3"/>
    <mergeCell ref="H5:I5"/>
    <mergeCell ref="A95:D95"/>
    <mergeCell ref="D5:E5"/>
    <mergeCell ref="F5:G5"/>
    <mergeCell ref="C5:C6"/>
    <mergeCell ref="B5:B6"/>
    <mergeCell ref="A5:A6"/>
    <mergeCell ref="H4:I4"/>
  </mergeCells>
  <pageMargins left="0.70866141732283472" right="0.51181102362204722" top="0.74803149606299213" bottom="0.74803149606299213" header="0.31496062992125984" footer="0.31496062992125984"/>
  <pageSetup paperSize="9" scale="7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Anexa nr.1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2019-07-16T12:46:20Z</dcterms:modified>
</cp:coreProperties>
</file>